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58_OP_JAK\1 výzva\"/>
    </mc:Choice>
  </mc:AlternateContent>
  <xr:revisionPtr revIDLastSave="0" documentId="13_ncr:1_{44DB2C5B-C09E-42BE-85FF-F1D1050C7A45}" xr6:coauthVersionLast="47" xr6:coauthVersionMax="47" xr10:uidLastSave="{00000000-0000-0000-0000-000000000000}"/>
  <bookViews>
    <workbookView xWindow="28680" yWindow="3600" windowWidth="29040" windowHeight="158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P9" i="1"/>
  <c r="P10" i="1"/>
  <c r="P11" i="1"/>
  <c r="P12" i="1"/>
  <c r="P13" i="1"/>
  <c r="P14" i="1"/>
  <c r="P15" i="1"/>
  <c r="P16" i="1"/>
  <c r="P17" i="1"/>
  <c r="S7" i="1"/>
  <c r="P7" i="1"/>
  <c r="Q20" i="1" l="1"/>
  <c r="R20" i="1"/>
</calcChain>
</file>

<file path=xl/sharedStrings.xml><?xml version="1.0" encoding="utf-8"?>
<sst xmlns="http://schemas.openxmlformats.org/spreadsheetml/2006/main" count="84" uniqueCount="64">
  <si>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</si>
  <si>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</si>
  <si>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</si>
  <si>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</si>
  <si>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</si>
  <si>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</si>
  <si>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</si>
  <si>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</si>
  <si>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</si>
  <si>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</si>
  <si>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</si>
  <si>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</si>
  <si>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30213200-7 - Tablety (PC) </t>
  </si>
  <si>
    <t xml:space="preserve">30233132-5 - Diskové jednotky </t>
  </si>
  <si>
    <t>30234600-4 - Flash paměť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</si>
  <si>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</si>
  <si>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</si>
  <si>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</si>
  <si>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</si>
  <si>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</si>
  <si>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</si>
  <si>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</si>
  <si>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</si>
  <si>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</si>
  <si>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</si>
  <si>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</si>
  <si>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</si>
  <si>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</si>
  <si>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</si>
  <si>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</si>
  <si>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</si>
  <si>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</si>
  <si>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</si>
  <si>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</si>
  <si>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</si>
  <si>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</si>
  <si>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Sociálně-kulturní determinanty dopadu cirkulace
reprezentací na lidskou mysl a možnosti remediace
Číslo projektu: CZ.02.01.01/00/23_025/0008715
Program: OP JAK</t>
  </si>
  <si>
    <t>Mgr. Josef Zeman,
Tel.: 735 715 881,
37763 5501,
E-mail: zemanj@ff.zcu.cz</t>
  </si>
  <si>
    <t>Sedláčkova 19, 
301 00 Plzeň,
Fakulta filozofická - Katedra filozofie,
2.patro - místnost SD 205</t>
  </si>
  <si>
    <t xml:space="preserve">Příloha č. 2 Kupní smlouvy - technická specifikace
Výpočetní technika (III.) 058 - 2025 </t>
  </si>
  <si>
    <t>USB-C hub pro notebooky s 2× USB-C vstupy a HDMI</t>
  </si>
  <si>
    <t>USB-C dokovací stanice (5v1)</t>
  </si>
  <si>
    <t>Společná faktura</t>
  </si>
  <si>
    <t>21 dní</t>
  </si>
  <si>
    <t>Notebook 13,3"</t>
  </si>
  <si>
    <t>Operační systém Windows 11 Pro, předinstalovaný (nesmí to být licence typu K12 (EDU)).
OS Windows požadujeme z důvodu kompatibility s interními aplikacemi ZČU (Stag, Magion,...).</t>
  </si>
  <si>
    <t>NE</t>
  </si>
  <si>
    <t>Čtečka</t>
  </si>
  <si>
    <t>Náhradní hroty pro stylus</t>
  </si>
  <si>
    <t>Kryt pro MacBook s vyklápěcím stojánkem</t>
  </si>
  <si>
    <t>Matný kryt s vyklápěcím stojánkem kompatibilní pro MacBook Air 13 A3240.
Ochranný kryt pro 13,6palcový notebook.
Materiál: matný plast s protiskluzovou úpravou.
Integrovaný výklopný stojánek s nastavitelným úhlem.
Přesné výřezy pro porty a chlazení.
Barva: bezbarvé, bílé nebo jiná neutrální.</t>
  </si>
  <si>
    <t>Flash disk (USB A + USB C + Lightning)</t>
  </si>
  <si>
    <t>Flash disk (USB A + USB C)</t>
  </si>
  <si>
    <t>Rozhraní: 2x USB-C (pro připojení k zařízení).
Výstupy:
2x USB-A 3.0
1x HDMI (rozlišení až 4K@60 Hz)
1x USB-C (Power Delivery až 100 W)
1x SD karta slot
1x microSD karta slot.
Kompatibilita: macOS, Windows.
Provedení: kompaktní design, přesně lícuje s tělem zařízení.
Vhodné pro: MacBook Pro / Air s dvojicí vedle sebe umístěných USB-C portů.</t>
  </si>
  <si>
    <t>Vstup: 1x USB-C (pro připojení k zařízení).
Výstupy:
1x HDMI (rozlišení až 4K při 30 Hz)
2x USB-A 3.0
1x USB-C Power Delivery (až 100 W)
1x čtečka paměťových karet (SD / microSD).
Standard USB: USB 3.0 (rychlost přenosu až 5 Gb/s).
Podpora přenosu videa přes USB-C (DisplayPort Alternate Mode).
Materiál: slitina hliníku / plast.
Funkce plug &amp; play (bez nutnosti instalace ovladačů).
Kompatibilita: Windows, macOS, Android, ChromeOS.</t>
  </si>
  <si>
    <t>Externí SSD disk pro zálohování a přenos dat</t>
  </si>
  <si>
    <t>Kapacita: min. 2 TB.
Rozhraní: USB-C (součástí balení adaptér na USB-A).
Standard připojení: USB 3.2 Gen 2 (rychlost čtení až 1 050 MB/s, zápisu až 1 000 MB/s).
Kompatibilita: Windows, macOS.
Materiál: kovové tělo, odolné proti nárazům (odolnost pádu z výšky až 2 m).
Funkce: hardwarové 256bitové AES šifrování, podpora zálohovacího softwaru.
Rozměry: přibližně 100 x 55 x 9 mm.
Hmotnost: přibližně 45 g.</t>
  </si>
  <si>
    <r>
      <rPr>
        <sz val="11"/>
        <rFont val="Calibri"/>
        <family val="2"/>
        <charset val="238"/>
        <scheme val="minor"/>
      </rPr>
      <t>13,3palcový IPS displej s rozlišením 1920 x 1200, jas min. 400 nitů, 100 % sRGB.
Min. 8jádrové CPU (PassMark min. 19 500).
Integrovaná grafická karta (PassMark min. 3 000).
Min. 16 GB LPDDR5X paměti.
Min. 512 GB SSD úložiště (NVMe</t>
    </r>
    <r>
      <rPr>
        <sz val="11"/>
        <color theme="1"/>
        <rFont val="Calibri"/>
        <family val="2"/>
        <charset val="238"/>
        <scheme val="minor"/>
      </rPr>
      <t>).
Dva porty Thunderbolt / USB-C s podporou napájení a obrazu.
Jeden port USB-A.
Jeden HDMI port.
Wi-Fi 7, Bluetooth 5.4.
Hmotnost max. 1,1 kg.
Výdrž baterie min. 20 hodin.
Čtečka otisků prstů, IR kamera pro přihlášení.</t>
    </r>
  </si>
  <si>
    <r>
      <t xml:space="preserve">10,3palcový barevný E Ink displej s rozlišením 2480 x 1860 px (černobíle), 1240 x 930 px (barevně)​.
</t>
    </r>
    <r>
      <rPr>
        <sz val="11"/>
        <rFont val="Calibri"/>
        <family val="2"/>
        <charset val="238"/>
        <scheme val="minor"/>
      </rPr>
      <t>Min. 8jádrový procesor. ​
Min. 6 GB RAM​.
Min. 64 GB in</t>
    </r>
    <r>
      <rPr>
        <sz val="11"/>
        <color theme="1"/>
        <rFont val="Calibri"/>
        <family val="2"/>
        <charset val="238"/>
        <scheme val="minor"/>
      </rPr>
      <t>terní paměti​.
Podpora microSD karet (až do 2 TB)​.
Stylus</t>
    </r>
    <r>
      <rPr>
        <sz val="11"/>
        <rFont val="Calibri"/>
        <family val="2"/>
        <charset val="238"/>
        <scheme val="minor"/>
      </rPr>
      <t xml:space="preserve"> s min. </t>
    </r>
    <r>
      <rPr>
        <sz val="11"/>
        <color theme="1"/>
        <rFont val="Calibri"/>
        <family val="2"/>
        <charset val="238"/>
        <scheme val="minor"/>
      </rPr>
      <t>4096 úrovněmi tlaku​.
USB-C port s podporou OTG​.
Wi-Fi (2,4 GHz a 5 GHz), Bluetooth 5.1​.
Duální reproduktory, mikrofon​.
Baterie s kapacito</t>
    </r>
    <r>
      <rPr>
        <sz val="11"/>
        <rFont val="Calibri"/>
        <family val="2"/>
        <charset val="238"/>
        <scheme val="minor"/>
      </rPr>
      <t>u min.</t>
    </r>
    <r>
      <rPr>
        <sz val="11"/>
        <color theme="1"/>
        <rFont val="Calibri"/>
        <family val="2"/>
        <charset val="238"/>
        <scheme val="minor"/>
      </rPr>
      <t xml:space="preserve"> 3700 mAh​.
Hmotnost přibližně 430 g​.
Čtečka otisků prstů.</t>
    </r>
  </si>
  <si>
    <t>Pouzdro na čtečku (k pol.č. 2)</t>
  </si>
  <si>
    <r>
      <t>Sada náhradních hrotů pro stylus s technologií Wacom EMR.
Kompatibilní s čtečkami elektronických knih s podporou Wacom EMR (např. modely s 10,3" a 13,3" displejem).
Materiál: plast s povrchem imitujícím papír.
B</t>
    </r>
    <r>
      <rPr>
        <sz val="11"/>
        <rFont val="Calibri"/>
        <family val="2"/>
        <charset val="238"/>
        <scheme val="minor"/>
      </rPr>
      <t>arva se preferuje</t>
    </r>
    <r>
      <rPr>
        <sz val="11"/>
        <color theme="1"/>
        <rFont val="Calibri"/>
        <family val="2"/>
        <charset val="238"/>
        <scheme val="minor"/>
      </rPr>
      <t xml:space="preserve"> černá.
Balení obsahuje:
5 ks náhradních hrotů
1 ks nástroj pro výměnu hrotů.</t>
    </r>
  </si>
  <si>
    <r>
      <t>Ochranné pouzdro pro 10,3palcovou čtečku elektronických kni</t>
    </r>
    <r>
      <rPr>
        <sz val="11"/>
        <rFont val="Calibri"/>
        <family val="2"/>
        <charset val="238"/>
        <scheme val="minor"/>
      </rPr>
      <t>h - kompatibilní k pol.č. 2.</t>
    </r>
    <r>
      <rPr>
        <sz val="11"/>
        <color theme="1"/>
        <rFont val="Calibri"/>
        <family val="2"/>
        <charset val="238"/>
        <scheme val="minor"/>
      </rPr>
      <t xml:space="preserve">
Materiál: syntetická kůže s povrchovou úpravou proti otiskům prstů.
Magnetické uchycení zařízení.
Integrovaný stojánek s možností nastavení úhlu.
Funkce automatického uspání a probuzení při zavření a otevření pouzdra.
Barva se preferuje černá.</t>
    </r>
  </si>
  <si>
    <r>
      <t>Kapacita úloži</t>
    </r>
    <r>
      <rPr>
        <sz val="11"/>
        <rFont val="Calibri"/>
        <family val="2"/>
        <charset val="238"/>
        <scheme val="minor"/>
      </rPr>
      <t>ště: min.</t>
    </r>
    <r>
      <rPr>
        <sz val="11"/>
        <color theme="1"/>
        <rFont val="Calibri"/>
        <family val="2"/>
        <charset val="238"/>
        <scheme val="minor"/>
      </rPr>
      <t xml:space="preserve"> 128 GB.
Konektory: USB-A, USB-C, Lightning.
Rychlost čtení: až 55 MB/s.
Rychlost zápisu: až 30 MB/s.
Materiál: kovové tělo.
Kompatibilita: zařízení s konektory USB-A, USB-C a Lightning.</t>
    </r>
  </si>
  <si>
    <r>
      <t>USB flash disk s duálním konektorem.
Kapa</t>
    </r>
    <r>
      <rPr>
        <sz val="11"/>
        <rFont val="Calibri"/>
        <family val="2"/>
        <charset val="238"/>
        <scheme val="minor"/>
      </rPr>
      <t xml:space="preserve">cita: min. </t>
    </r>
    <r>
      <rPr>
        <sz val="11"/>
        <color theme="1"/>
        <rFont val="Calibri"/>
        <family val="2"/>
        <charset val="238"/>
        <scheme val="minor"/>
      </rPr>
      <t>32 GB.
Konektory: USB-C a USB-A (duální).
Standard: USB 3.1 Gen 1 (rychlost čtení až 150 MB/s).
Kompatibilita: Windows, macOS, Android.
Funkce: přímý přenos dat mezi zařízeními, plug &amp; play.
Provedení: kompaktní, zasouvací konektory bez krytky.
Materiál: plast/kov.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</si>
</sst>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42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left" vertical="center" wrapText="1" inden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4" fillId="6" borderId="13" xfId="0" applyFont="1" applyFill="1" applyBorder="1" applyAlignment="1" applyProtection="1">
      <alignment horizontal="center" vertical="center" wrapText="1"/>
    </xf>
    <xf numFmtId="0" fontId="6" fillId="6" borderId="13" xfId="0" applyFont="1" applyFill="1" applyBorder="1" applyAlignment="1" applyProtection="1">
      <alignment horizontal="center" vertical="center" wrapText="1"/>
    </xf>
    <xf numFmtId="0" fontId="17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left" vertical="center" wrapText="1" indent="1"/>
    </xf>
    <xf numFmtId="0" fontId="25" fillId="4" borderId="19" xfId="0" applyFon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center" vertical="center" wrapText="1"/>
    </xf>
    <xf numFmtId="0" fontId="14" fillId="6" borderId="20" xfId="0" applyFont="1" applyFill="1" applyBorder="1" applyAlignment="1" applyProtection="1">
      <alignment horizontal="center" vertical="center" wrapText="1"/>
    </xf>
    <xf numFmtId="0" fontId="6" fillId="6" borderId="20" xfId="0" applyFont="1" applyFill="1" applyBorder="1" applyAlignment="1" applyProtection="1">
      <alignment horizontal="center" vertical="center" wrapText="1"/>
    </xf>
    <xf numFmtId="0" fontId="17" fillId="3" borderId="20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center" vertical="center" wrapText="1"/>
    </xf>
    <xf numFmtId="0" fontId="9" fillId="3" borderId="19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9" fillId="3" borderId="19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25" fillId="4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9" fillId="3" borderId="22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9" fillId="3" borderId="20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left" vertical="center" wrapText="1" inden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left" vertical="center" wrapText="1" indent="1"/>
    </xf>
    <xf numFmtId="0" fontId="25" fillId="4" borderId="17" xfId="0" applyFont="1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0" fontId="14" fillId="6" borderId="21" xfId="0" applyFont="1" applyFill="1" applyBorder="1" applyAlignment="1" applyProtection="1">
      <alignment horizontal="center" vertical="center" wrapText="1"/>
    </xf>
    <xf numFmtId="0" fontId="6" fillId="6" borderId="21" xfId="0" applyFont="1" applyFill="1" applyBorder="1" applyAlignment="1" applyProtection="1">
      <alignment horizontal="center" vertical="center" wrapText="1"/>
    </xf>
    <xf numFmtId="0" fontId="17" fillId="3" borderId="21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8" fillId="3" borderId="21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23" xfId="0" applyFont="1" applyFill="1" applyBorder="1" applyAlignment="1" applyProtection="1">
      <alignment horizontal="left" vertical="center" wrapText="1" indent="1"/>
      <protection locked="0"/>
    </xf>
    <xf numFmtId="0" fontId="15" fillId="4" borderId="19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15" fillId="4" borderId="17" xfId="0" applyFont="1" applyFill="1" applyBorder="1" applyAlignment="1" applyProtection="1">
      <alignment horizontal="lef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7"/>
  <sheetViews>
    <sheetView tabSelected="1" zoomScale="60" zoomScaleNormal="60" workbookViewId="0">
      <selection activeCell="H7" sqref="H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32" customWidth="1"/>
    <col min="5" max="5" width="10.5703125" style="22" customWidth="1"/>
    <col min="6" max="6" width="103.85546875" style="4" customWidth="1"/>
    <col min="7" max="7" width="36.42578125" style="6" customWidth="1"/>
    <col min="8" max="8" width="26.140625" style="6" customWidth="1"/>
    <col min="9" max="9" width="24" style="6" customWidth="1"/>
    <col min="10" max="10" width="16.140625" style="4" customWidth="1"/>
    <col min="11" max="11" width="59" style="1" customWidth="1"/>
    <col min="12" max="12" width="27.42578125" style="1" customWidth="1"/>
    <col min="13" max="13" width="31" style="1" customWidth="1"/>
    <col min="14" max="14" width="36.57031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37" style="17" customWidth="1"/>
    <col min="23" max="16384" width="9.140625" style="1"/>
  </cols>
  <sheetData>
    <row r="1" spans="1:22" ht="40.9" customHeight="1" x14ac:dyDescent="0.25">
      <c r="B1" s="2" t="s">
        <v>39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16</v>
      </c>
      <c r="D6" s="29" t="s">
        <v>4</v>
      </c>
      <c r="E6" s="29" t="s">
        <v>17</v>
      </c>
      <c r="F6" s="29" t="s">
        <v>18</v>
      </c>
      <c r="G6" s="30" t="s">
        <v>33</v>
      </c>
      <c r="H6" s="30" t="s">
        <v>27</v>
      </c>
      <c r="I6" s="31" t="s">
        <v>19</v>
      </c>
      <c r="J6" s="29" t="s">
        <v>20</v>
      </c>
      <c r="K6" s="29" t="s">
        <v>35</v>
      </c>
      <c r="L6" s="32" t="s">
        <v>21</v>
      </c>
      <c r="M6" s="33" t="s">
        <v>22</v>
      </c>
      <c r="N6" s="32" t="s">
        <v>23</v>
      </c>
      <c r="O6" s="29" t="s">
        <v>31</v>
      </c>
      <c r="P6" s="32" t="s">
        <v>24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25</v>
      </c>
      <c r="V6" s="32" t="s">
        <v>26</v>
      </c>
    </row>
    <row r="7" spans="1:22" ht="201.75" customHeight="1" thickTop="1" x14ac:dyDescent="0.25">
      <c r="A7" s="36"/>
      <c r="B7" s="37">
        <v>1</v>
      </c>
      <c r="C7" s="38" t="s">
        <v>44</v>
      </c>
      <c r="D7" s="39">
        <v>1</v>
      </c>
      <c r="E7" s="40" t="s">
        <v>30</v>
      </c>
      <c r="F7" s="41" t="s">
        <v>57</v>
      </c>
      <c r="G7" s="134"/>
      <c r="H7" s="134"/>
      <c r="I7" s="38" t="s">
        <v>42</v>
      </c>
      <c r="J7" s="42" t="s">
        <v>34</v>
      </c>
      <c r="K7" s="43" t="s">
        <v>36</v>
      </c>
      <c r="L7" s="44"/>
      <c r="M7" s="45" t="s">
        <v>37</v>
      </c>
      <c r="N7" s="45" t="s">
        <v>38</v>
      </c>
      <c r="O7" s="46" t="s">
        <v>43</v>
      </c>
      <c r="P7" s="47">
        <f>D7*Q7</f>
        <v>39000</v>
      </c>
      <c r="Q7" s="48">
        <v>39000</v>
      </c>
      <c r="R7" s="138"/>
      <c r="S7" s="49">
        <f>D7*R7</f>
        <v>0</v>
      </c>
      <c r="T7" s="50" t="str">
        <f>IF(R7+R8, IF(R7+R8&gt;Q7,"NEVYHOVUJE","VYHOVUJE")," ")</f>
        <v xml:space="preserve"> </v>
      </c>
      <c r="U7" s="51"/>
      <c r="V7" s="52" t="s">
        <v>11</v>
      </c>
    </row>
    <row r="8" spans="1:22" ht="51.75" customHeight="1" x14ac:dyDescent="0.25">
      <c r="A8" s="36"/>
      <c r="B8" s="53"/>
      <c r="C8" s="54"/>
      <c r="D8" s="55"/>
      <c r="E8" s="56"/>
      <c r="F8" s="57" t="s">
        <v>45</v>
      </c>
      <c r="G8" s="135"/>
      <c r="H8" s="58" t="s">
        <v>46</v>
      </c>
      <c r="I8" s="59"/>
      <c r="J8" s="60"/>
      <c r="K8" s="59"/>
      <c r="L8" s="61"/>
      <c r="M8" s="62"/>
      <c r="N8" s="62"/>
      <c r="O8" s="63"/>
      <c r="P8" s="64"/>
      <c r="Q8" s="65"/>
      <c r="R8" s="139"/>
      <c r="S8" s="66">
        <f>D7*R8</f>
        <v>0</v>
      </c>
      <c r="T8" s="67"/>
      <c r="U8" s="68"/>
      <c r="V8" s="69"/>
    </row>
    <row r="9" spans="1:22" ht="246" customHeight="1" x14ac:dyDescent="0.25">
      <c r="A9" s="36"/>
      <c r="B9" s="70">
        <v>2</v>
      </c>
      <c r="C9" s="71" t="s">
        <v>47</v>
      </c>
      <c r="D9" s="72">
        <v>2</v>
      </c>
      <c r="E9" s="73" t="s">
        <v>30</v>
      </c>
      <c r="F9" s="74" t="s">
        <v>58</v>
      </c>
      <c r="G9" s="135"/>
      <c r="H9" s="58" t="s">
        <v>46</v>
      </c>
      <c r="I9" s="59"/>
      <c r="J9" s="60"/>
      <c r="K9" s="59"/>
      <c r="L9" s="61"/>
      <c r="M9" s="62"/>
      <c r="N9" s="62"/>
      <c r="O9" s="63"/>
      <c r="P9" s="75">
        <f>D9*Q9</f>
        <v>22000</v>
      </c>
      <c r="Q9" s="76">
        <v>11000</v>
      </c>
      <c r="R9" s="139"/>
      <c r="S9" s="66">
        <f>D9*R9</f>
        <v>0</v>
      </c>
      <c r="T9" s="77" t="str">
        <f t="shared" ref="T9:T17" si="0">IF(ISNUMBER(R9), IF(R9&gt;Q9,"NEVYHOVUJE","VYHOVUJE")," ")</f>
        <v xml:space="preserve"> </v>
      </c>
      <c r="U9" s="68"/>
      <c r="V9" s="78" t="s">
        <v>12</v>
      </c>
    </row>
    <row r="10" spans="1:22" ht="141" customHeight="1" x14ac:dyDescent="0.25">
      <c r="A10" s="36"/>
      <c r="B10" s="79">
        <v>3</v>
      </c>
      <c r="C10" s="80" t="s">
        <v>59</v>
      </c>
      <c r="D10" s="81">
        <v>2</v>
      </c>
      <c r="E10" s="82" t="s">
        <v>30</v>
      </c>
      <c r="F10" s="83" t="s">
        <v>61</v>
      </c>
      <c r="G10" s="136"/>
      <c r="H10" s="84" t="s">
        <v>46</v>
      </c>
      <c r="I10" s="59"/>
      <c r="J10" s="60"/>
      <c r="K10" s="59"/>
      <c r="L10" s="61"/>
      <c r="M10" s="62"/>
      <c r="N10" s="62"/>
      <c r="O10" s="63"/>
      <c r="P10" s="85">
        <f>D10*Q10</f>
        <v>1700</v>
      </c>
      <c r="Q10" s="86">
        <v>850</v>
      </c>
      <c r="R10" s="140"/>
      <c r="S10" s="87">
        <f>D10*R10</f>
        <v>0</v>
      </c>
      <c r="T10" s="88" t="str">
        <f t="shared" si="0"/>
        <v xml:space="preserve"> </v>
      </c>
      <c r="U10" s="68"/>
      <c r="V10" s="89" t="s">
        <v>15</v>
      </c>
    </row>
    <row r="11" spans="1:22" ht="135" customHeight="1" x14ac:dyDescent="0.25">
      <c r="A11" s="36"/>
      <c r="B11" s="79">
        <v>4</v>
      </c>
      <c r="C11" s="90" t="s">
        <v>48</v>
      </c>
      <c r="D11" s="81">
        <v>2</v>
      </c>
      <c r="E11" s="82" t="s">
        <v>30</v>
      </c>
      <c r="F11" s="83" t="s">
        <v>60</v>
      </c>
      <c r="G11" s="136"/>
      <c r="H11" s="84" t="s">
        <v>46</v>
      </c>
      <c r="I11" s="59"/>
      <c r="J11" s="60"/>
      <c r="K11" s="59"/>
      <c r="L11" s="61"/>
      <c r="M11" s="62"/>
      <c r="N11" s="62"/>
      <c r="O11" s="63"/>
      <c r="P11" s="85">
        <f>D11*Q11</f>
        <v>800</v>
      </c>
      <c r="Q11" s="86">
        <v>400</v>
      </c>
      <c r="R11" s="140"/>
      <c r="S11" s="87">
        <f>D11*R11</f>
        <v>0</v>
      </c>
      <c r="T11" s="88" t="str">
        <f t="shared" si="0"/>
        <v xml:space="preserve"> </v>
      </c>
      <c r="U11" s="68"/>
      <c r="V11" s="91"/>
    </row>
    <row r="12" spans="1:22" ht="121.5" customHeight="1" x14ac:dyDescent="0.25">
      <c r="A12" s="36"/>
      <c r="B12" s="79">
        <v>5</v>
      </c>
      <c r="C12" s="90" t="s">
        <v>49</v>
      </c>
      <c r="D12" s="81">
        <v>1</v>
      </c>
      <c r="E12" s="82" t="s">
        <v>30</v>
      </c>
      <c r="F12" s="92" t="s">
        <v>50</v>
      </c>
      <c r="G12" s="136"/>
      <c r="H12" s="84" t="s">
        <v>46</v>
      </c>
      <c r="I12" s="59"/>
      <c r="J12" s="60"/>
      <c r="K12" s="59"/>
      <c r="L12" s="61"/>
      <c r="M12" s="62"/>
      <c r="N12" s="62"/>
      <c r="O12" s="63"/>
      <c r="P12" s="85">
        <f>D12*Q12</f>
        <v>400</v>
      </c>
      <c r="Q12" s="86">
        <v>400</v>
      </c>
      <c r="R12" s="140"/>
      <c r="S12" s="87">
        <f>D12*R12</f>
        <v>0</v>
      </c>
      <c r="T12" s="88" t="str">
        <f t="shared" si="0"/>
        <v xml:space="preserve"> </v>
      </c>
      <c r="U12" s="68"/>
      <c r="V12" s="69"/>
    </row>
    <row r="13" spans="1:22" ht="130.5" customHeight="1" x14ac:dyDescent="0.25">
      <c r="A13" s="36"/>
      <c r="B13" s="79">
        <v>6</v>
      </c>
      <c r="C13" s="90" t="s">
        <v>51</v>
      </c>
      <c r="D13" s="81">
        <v>1</v>
      </c>
      <c r="E13" s="82" t="s">
        <v>30</v>
      </c>
      <c r="F13" s="83" t="s">
        <v>62</v>
      </c>
      <c r="G13" s="136"/>
      <c r="H13" s="84" t="s">
        <v>46</v>
      </c>
      <c r="I13" s="59"/>
      <c r="J13" s="60"/>
      <c r="K13" s="59"/>
      <c r="L13" s="61"/>
      <c r="M13" s="62"/>
      <c r="N13" s="62"/>
      <c r="O13" s="63"/>
      <c r="P13" s="85">
        <f>D13*Q13</f>
        <v>600</v>
      </c>
      <c r="Q13" s="86">
        <v>600</v>
      </c>
      <c r="R13" s="140"/>
      <c r="S13" s="87">
        <f>D13*R13</f>
        <v>0</v>
      </c>
      <c r="T13" s="88" t="str">
        <f t="shared" si="0"/>
        <v xml:space="preserve"> </v>
      </c>
      <c r="U13" s="68"/>
      <c r="V13" s="89" t="s">
        <v>14</v>
      </c>
    </row>
    <row r="14" spans="1:22" ht="150" customHeight="1" x14ac:dyDescent="0.25">
      <c r="A14" s="36"/>
      <c r="B14" s="79">
        <v>7</v>
      </c>
      <c r="C14" s="90" t="s">
        <v>52</v>
      </c>
      <c r="D14" s="81">
        <v>1</v>
      </c>
      <c r="E14" s="82" t="s">
        <v>30</v>
      </c>
      <c r="F14" s="83" t="s">
        <v>63</v>
      </c>
      <c r="G14" s="136"/>
      <c r="H14" s="84" t="s">
        <v>46</v>
      </c>
      <c r="I14" s="59"/>
      <c r="J14" s="60"/>
      <c r="K14" s="59"/>
      <c r="L14" s="61"/>
      <c r="M14" s="62"/>
      <c r="N14" s="62"/>
      <c r="O14" s="63"/>
      <c r="P14" s="85">
        <f>D14*Q14</f>
        <v>400</v>
      </c>
      <c r="Q14" s="86">
        <v>400</v>
      </c>
      <c r="R14" s="140"/>
      <c r="S14" s="87">
        <f>D14*R14</f>
        <v>0</v>
      </c>
      <c r="T14" s="88" t="str">
        <f t="shared" si="0"/>
        <v xml:space="preserve"> </v>
      </c>
      <c r="U14" s="68"/>
      <c r="V14" s="69"/>
    </row>
    <row r="15" spans="1:22" ht="180.75" customHeight="1" x14ac:dyDescent="0.25">
      <c r="A15" s="36"/>
      <c r="B15" s="79">
        <v>8</v>
      </c>
      <c r="C15" s="93" t="s">
        <v>40</v>
      </c>
      <c r="D15" s="81">
        <v>1</v>
      </c>
      <c r="E15" s="82" t="s">
        <v>30</v>
      </c>
      <c r="F15" s="92" t="s">
        <v>53</v>
      </c>
      <c r="G15" s="136"/>
      <c r="H15" s="84" t="s">
        <v>46</v>
      </c>
      <c r="I15" s="59"/>
      <c r="J15" s="60"/>
      <c r="K15" s="59"/>
      <c r="L15" s="61"/>
      <c r="M15" s="62"/>
      <c r="N15" s="62"/>
      <c r="O15" s="63"/>
      <c r="P15" s="85">
        <f>D15*Q15</f>
        <v>700</v>
      </c>
      <c r="Q15" s="86">
        <v>700</v>
      </c>
      <c r="R15" s="140"/>
      <c r="S15" s="87">
        <f>D15*R15</f>
        <v>0</v>
      </c>
      <c r="T15" s="88" t="str">
        <f t="shared" si="0"/>
        <v xml:space="preserve"> </v>
      </c>
      <c r="U15" s="68"/>
      <c r="V15" s="89" t="s">
        <v>15</v>
      </c>
    </row>
    <row r="16" spans="1:22" ht="219" customHeight="1" x14ac:dyDescent="0.25">
      <c r="A16" s="36"/>
      <c r="B16" s="79">
        <v>9</v>
      </c>
      <c r="C16" s="93" t="s">
        <v>41</v>
      </c>
      <c r="D16" s="81">
        <v>1</v>
      </c>
      <c r="E16" s="82" t="s">
        <v>30</v>
      </c>
      <c r="F16" s="92" t="s">
        <v>54</v>
      </c>
      <c r="G16" s="136"/>
      <c r="H16" s="84" t="s">
        <v>46</v>
      </c>
      <c r="I16" s="59"/>
      <c r="J16" s="60"/>
      <c r="K16" s="59"/>
      <c r="L16" s="61"/>
      <c r="M16" s="62"/>
      <c r="N16" s="62"/>
      <c r="O16" s="63"/>
      <c r="P16" s="85">
        <f>D16*Q16</f>
        <v>700</v>
      </c>
      <c r="Q16" s="86">
        <v>700</v>
      </c>
      <c r="R16" s="140"/>
      <c r="S16" s="87">
        <f>D16*R16</f>
        <v>0</v>
      </c>
      <c r="T16" s="88" t="str">
        <f t="shared" si="0"/>
        <v xml:space="preserve"> </v>
      </c>
      <c r="U16" s="68"/>
      <c r="V16" s="69"/>
    </row>
    <row r="17" spans="1:22" ht="165" customHeight="1" thickBot="1" x14ac:dyDescent="0.3">
      <c r="A17" s="36"/>
      <c r="B17" s="94">
        <v>10</v>
      </c>
      <c r="C17" s="95" t="s">
        <v>55</v>
      </c>
      <c r="D17" s="96">
        <v>2</v>
      </c>
      <c r="E17" s="97" t="s">
        <v>30</v>
      </c>
      <c r="F17" s="98" t="s">
        <v>56</v>
      </c>
      <c r="G17" s="137"/>
      <c r="H17" s="99" t="s">
        <v>46</v>
      </c>
      <c r="I17" s="100"/>
      <c r="J17" s="101"/>
      <c r="K17" s="100"/>
      <c r="L17" s="102"/>
      <c r="M17" s="103"/>
      <c r="N17" s="103"/>
      <c r="O17" s="104"/>
      <c r="P17" s="105">
        <f>D17*Q17</f>
        <v>7400</v>
      </c>
      <c r="Q17" s="106">
        <v>3700</v>
      </c>
      <c r="R17" s="141"/>
      <c r="S17" s="107">
        <f>D17*R17</f>
        <v>0</v>
      </c>
      <c r="T17" s="108" t="str">
        <f t="shared" si="0"/>
        <v xml:space="preserve"> </v>
      </c>
      <c r="U17" s="109"/>
      <c r="V17" s="110" t="s">
        <v>13</v>
      </c>
    </row>
    <row r="18" spans="1:22" ht="17.45" customHeight="1" thickTop="1" thickBot="1" x14ac:dyDescent="0.3">
      <c r="C18" s="1"/>
      <c r="D18" s="1"/>
      <c r="E18" s="1"/>
      <c r="F18" s="1"/>
      <c r="G18" s="1"/>
      <c r="H18" s="1"/>
      <c r="I18" s="1"/>
      <c r="J18" s="1"/>
      <c r="N18" s="1"/>
      <c r="O18" s="1"/>
      <c r="P18" s="1"/>
      <c r="V18" s="111"/>
    </row>
    <row r="19" spans="1:22" ht="51.75" customHeight="1" thickTop="1" thickBot="1" x14ac:dyDescent="0.3">
      <c r="B19" s="112" t="s">
        <v>29</v>
      </c>
      <c r="C19" s="112"/>
      <c r="D19" s="112"/>
      <c r="E19" s="112"/>
      <c r="F19" s="112"/>
      <c r="G19" s="112"/>
      <c r="H19" s="113"/>
      <c r="I19" s="113"/>
      <c r="J19" s="114"/>
      <c r="K19" s="114"/>
      <c r="L19" s="27"/>
      <c r="M19" s="27"/>
      <c r="N19" s="27"/>
      <c r="O19" s="115"/>
      <c r="P19" s="115"/>
      <c r="Q19" s="116" t="s">
        <v>9</v>
      </c>
      <c r="R19" s="117" t="s">
        <v>10</v>
      </c>
      <c r="S19" s="118"/>
      <c r="T19" s="119"/>
      <c r="U19" s="120"/>
      <c r="V19" s="121"/>
    </row>
    <row r="20" spans="1:22" ht="50.45" customHeight="1" thickTop="1" thickBot="1" x14ac:dyDescent="0.3">
      <c r="B20" s="122" t="s">
        <v>28</v>
      </c>
      <c r="C20" s="122"/>
      <c r="D20" s="122"/>
      <c r="E20" s="122"/>
      <c r="F20" s="122"/>
      <c r="G20" s="122"/>
      <c r="H20" s="122"/>
      <c r="I20" s="123"/>
      <c r="L20" s="7"/>
      <c r="M20" s="7"/>
      <c r="N20" s="7"/>
      <c r="O20" s="124"/>
      <c r="P20" s="124"/>
      <c r="Q20" s="125">
        <f>SUM(P7:P17)</f>
        <v>73700</v>
      </c>
      <c r="R20" s="126">
        <f>SUM(S7:S17)</f>
        <v>0</v>
      </c>
      <c r="S20" s="127"/>
      <c r="T20" s="128"/>
    </row>
    <row r="21" spans="1:22" ht="15.75" thickTop="1" x14ac:dyDescent="0.25">
      <c r="B21" s="129" t="s">
        <v>32</v>
      </c>
      <c r="C21" s="129"/>
      <c r="D21" s="129"/>
      <c r="E21" s="129"/>
      <c r="F21" s="129"/>
      <c r="G21" s="129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1:22" x14ac:dyDescent="0.25">
      <c r="B22" s="130"/>
      <c r="C22" s="130"/>
      <c r="D22" s="130"/>
      <c r="E22" s="130"/>
      <c r="F22" s="130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1:22" x14ac:dyDescent="0.25">
      <c r="B23" s="130"/>
      <c r="C23" s="130"/>
      <c r="D23" s="130"/>
      <c r="E23" s="130"/>
      <c r="F23" s="130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1:22" x14ac:dyDescent="0.25">
      <c r="B24" s="130"/>
      <c r="C24" s="130"/>
      <c r="D24" s="130"/>
      <c r="E24" s="130"/>
      <c r="F24" s="130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1:22" ht="19.899999999999999" customHeight="1" x14ac:dyDescent="0.25">
      <c r="C25" s="114"/>
      <c r="D25" s="131"/>
      <c r="E25" s="114"/>
      <c r="F25" s="114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1:22" ht="19.899999999999999" customHeight="1" x14ac:dyDescent="0.25">
      <c r="H26" s="133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1:22" ht="19.899999999999999" customHeight="1" x14ac:dyDescent="0.25">
      <c r="C27" s="114"/>
      <c r="D27" s="131"/>
      <c r="E27" s="114"/>
      <c r="F27" s="114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1:22" ht="19.899999999999999" customHeight="1" x14ac:dyDescent="0.25">
      <c r="C28" s="114"/>
      <c r="D28" s="131"/>
      <c r="E28" s="114"/>
      <c r="F28" s="114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1:22" ht="19.899999999999999" customHeight="1" x14ac:dyDescent="0.25">
      <c r="C29" s="114"/>
      <c r="D29" s="131"/>
      <c r="E29" s="114"/>
      <c r="F29" s="114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1:22" ht="19.899999999999999" customHeight="1" x14ac:dyDescent="0.25">
      <c r="C30" s="114"/>
      <c r="D30" s="131"/>
      <c r="E30" s="114"/>
      <c r="F30" s="114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1:22" ht="19.899999999999999" customHeight="1" x14ac:dyDescent="0.25">
      <c r="C31" s="114"/>
      <c r="D31" s="131"/>
      <c r="E31" s="114"/>
      <c r="F31" s="114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1:22" ht="19.899999999999999" customHeight="1" x14ac:dyDescent="0.25">
      <c r="C32" s="114"/>
      <c r="D32" s="131"/>
      <c r="E32" s="114"/>
      <c r="F32" s="114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14"/>
      <c r="D33" s="131"/>
      <c r="E33" s="114"/>
      <c r="F33" s="114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14"/>
      <c r="D34" s="131"/>
      <c r="E34" s="114"/>
      <c r="F34" s="114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14"/>
      <c r="D35" s="131"/>
      <c r="E35" s="114"/>
      <c r="F35" s="114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14"/>
      <c r="D36" s="131"/>
      <c r="E36" s="114"/>
      <c r="F36" s="114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14"/>
      <c r="D37" s="131"/>
      <c r="E37" s="114"/>
      <c r="F37" s="114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14"/>
      <c r="D38" s="131"/>
      <c r="E38" s="114"/>
      <c r="F38" s="114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14"/>
      <c r="D39" s="131"/>
      <c r="E39" s="114"/>
      <c r="F39" s="114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14"/>
      <c r="D40" s="131"/>
      <c r="E40" s="114"/>
      <c r="F40" s="114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14"/>
      <c r="D41" s="131"/>
      <c r="E41" s="114"/>
      <c r="F41" s="114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14"/>
      <c r="D42" s="131"/>
      <c r="E42" s="114"/>
      <c r="F42" s="114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14"/>
      <c r="D43" s="131"/>
      <c r="E43" s="114"/>
      <c r="F43" s="114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14"/>
      <c r="D44" s="131"/>
      <c r="E44" s="114"/>
      <c r="F44" s="114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14"/>
      <c r="D45" s="131"/>
      <c r="E45" s="114"/>
      <c r="F45" s="114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14"/>
      <c r="D46" s="131"/>
      <c r="E46" s="114"/>
      <c r="F46" s="114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14"/>
      <c r="D47" s="131"/>
      <c r="E47" s="114"/>
      <c r="F47" s="114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14"/>
      <c r="D48" s="131"/>
      <c r="E48" s="114"/>
      <c r="F48" s="114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14"/>
      <c r="D49" s="131"/>
      <c r="E49" s="114"/>
      <c r="F49" s="114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14"/>
      <c r="D50" s="131"/>
      <c r="E50" s="114"/>
      <c r="F50" s="114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14"/>
      <c r="D51" s="131"/>
      <c r="E51" s="114"/>
      <c r="F51" s="114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14"/>
      <c r="D52" s="131"/>
      <c r="E52" s="114"/>
      <c r="F52" s="114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14"/>
      <c r="D53" s="131"/>
      <c r="E53" s="114"/>
      <c r="F53" s="114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14"/>
      <c r="D54" s="131"/>
      <c r="E54" s="114"/>
      <c r="F54" s="114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14"/>
      <c r="D55" s="131"/>
      <c r="E55" s="114"/>
      <c r="F55" s="114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14"/>
      <c r="D56" s="131"/>
      <c r="E56" s="114"/>
      <c r="F56" s="114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14"/>
      <c r="D57" s="131"/>
      <c r="E57" s="114"/>
      <c r="F57" s="114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14"/>
      <c r="D58" s="131"/>
      <c r="E58" s="114"/>
      <c r="F58" s="114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14"/>
      <c r="D59" s="131"/>
      <c r="E59" s="114"/>
      <c r="F59" s="114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14"/>
      <c r="D60" s="131"/>
      <c r="E60" s="114"/>
      <c r="F60" s="114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14"/>
      <c r="D61" s="131"/>
      <c r="E61" s="114"/>
      <c r="F61" s="114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14"/>
      <c r="D62" s="131"/>
      <c r="E62" s="114"/>
      <c r="F62" s="114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14"/>
      <c r="D63" s="131"/>
      <c r="E63" s="114"/>
      <c r="F63" s="114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14"/>
      <c r="D64" s="131"/>
      <c r="E64" s="114"/>
      <c r="F64" s="114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14"/>
      <c r="D65" s="131"/>
      <c r="E65" s="114"/>
      <c r="F65" s="114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14"/>
      <c r="D66" s="131"/>
      <c r="E66" s="114"/>
      <c r="F66" s="114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14"/>
      <c r="D67" s="131"/>
      <c r="E67" s="114"/>
      <c r="F67" s="114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14"/>
      <c r="D68" s="131"/>
      <c r="E68" s="114"/>
      <c r="F68" s="114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14"/>
      <c r="D69" s="131"/>
      <c r="E69" s="114"/>
      <c r="F69" s="114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14"/>
      <c r="D70" s="131"/>
      <c r="E70" s="114"/>
      <c r="F70" s="114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14"/>
      <c r="D71" s="131"/>
      <c r="E71" s="114"/>
      <c r="F71" s="114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14"/>
      <c r="D72" s="131"/>
      <c r="E72" s="114"/>
      <c r="F72" s="114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14"/>
      <c r="D73" s="131"/>
      <c r="E73" s="114"/>
      <c r="F73" s="114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14"/>
      <c r="D74" s="131"/>
      <c r="E74" s="114"/>
      <c r="F74" s="114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14"/>
      <c r="D75" s="131"/>
      <c r="E75" s="114"/>
      <c r="F75" s="114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14"/>
      <c r="D76" s="131"/>
      <c r="E76" s="114"/>
      <c r="F76" s="114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14"/>
      <c r="D77" s="131"/>
      <c r="E77" s="114"/>
      <c r="F77" s="114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14"/>
      <c r="D78" s="131"/>
      <c r="E78" s="114"/>
      <c r="F78" s="114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14"/>
      <c r="D79" s="131"/>
      <c r="E79" s="114"/>
      <c r="F79" s="114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14"/>
      <c r="D80" s="131"/>
      <c r="E80" s="114"/>
      <c r="F80" s="114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14"/>
      <c r="D81" s="131"/>
      <c r="E81" s="114"/>
      <c r="F81" s="114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14"/>
      <c r="D82" s="131"/>
      <c r="E82" s="114"/>
      <c r="F82" s="114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14"/>
      <c r="D83" s="131"/>
      <c r="E83" s="114"/>
      <c r="F83" s="114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14"/>
      <c r="D84" s="131"/>
      <c r="E84" s="114"/>
      <c r="F84" s="114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14"/>
      <c r="D85" s="131"/>
      <c r="E85" s="114"/>
      <c r="F85" s="114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14"/>
      <c r="D86" s="131"/>
      <c r="E86" s="114"/>
      <c r="F86" s="114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14"/>
      <c r="D87" s="131"/>
      <c r="E87" s="114"/>
      <c r="F87" s="114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14"/>
      <c r="D88" s="131"/>
      <c r="E88" s="114"/>
      <c r="F88" s="114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14"/>
      <c r="D89" s="131"/>
      <c r="E89" s="114"/>
      <c r="F89" s="114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14"/>
      <c r="D90" s="131"/>
      <c r="E90" s="114"/>
      <c r="F90" s="114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14"/>
      <c r="D91" s="131"/>
      <c r="E91" s="114"/>
      <c r="F91" s="114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14"/>
      <c r="D92" s="131"/>
      <c r="E92" s="114"/>
      <c r="F92" s="114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14"/>
      <c r="D93" s="131"/>
      <c r="E93" s="114"/>
      <c r="F93" s="114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14"/>
      <c r="D94" s="131"/>
      <c r="E94" s="114"/>
      <c r="F94" s="114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14"/>
      <c r="D95" s="131"/>
      <c r="E95" s="114"/>
      <c r="F95" s="114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14"/>
      <c r="D96" s="131"/>
      <c r="E96" s="114"/>
      <c r="F96" s="114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14"/>
      <c r="D97" s="131"/>
      <c r="E97" s="114"/>
      <c r="F97" s="114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14"/>
      <c r="D98" s="131"/>
      <c r="E98" s="114"/>
      <c r="F98" s="114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14"/>
      <c r="D99" s="131"/>
      <c r="E99" s="114"/>
      <c r="F99" s="114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14"/>
      <c r="D100" s="131"/>
      <c r="E100" s="114"/>
      <c r="F100" s="114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14"/>
      <c r="D101" s="131"/>
      <c r="E101" s="114"/>
      <c r="F101" s="114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14"/>
      <c r="D102" s="131"/>
      <c r="E102" s="114"/>
      <c r="F102" s="114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14"/>
      <c r="D103" s="131"/>
      <c r="E103" s="114"/>
      <c r="F103" s="114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899999999999999" customHeight="1" x14ac:dyDescent="0.25">
      <c r="C104" s="114"/>
      <c r="D104" s="131"/>
      <c r="E104" s="114"/>
      <c r="F104" s="114"/>
      <c r="G104" s="16"/>
      <c r="H104" s="16"/>
      <c r="I104" s="11"/>
      <c r="J104" s="11"/>
      <c r="K104" s="11"/>
      <c r="L104" s="11"/>
      <c r="M104" s="11"/>
      <c r="N104" s="17"/>
      <c r="O104" s="17"/>
      <c r="P104" s="17"/>
      <c r="Q104" s="11"/>
      <c r="R104" s="11"/>
      <c r="S104" s="11"/>
    </row>
    <row r="105" spans="3:19" ht="19.899999999999999" customHeight="1" x14ac:dyDescent="0.25">
      <c r="C105" s="114"/>
      <c r="D105" s="131"/>
      <c r="E105" s="114"/>
      <c r="F105" s="114"/>
      <c r="G105" s="16"/>
      <c r="H105" s="16"/>
      <c r="I105" s="11"/>
      <c r="J105" s="11"/>
      <c r="K105" s="11"/>
      <c r="L105" s="11"/>
      <c r="M105" s="11"/>
      <c r="N105" s="17"/>
      <c r="O105" s="17"/>
      <c r="P105" s="17"/>
      <c r="Q105" s="11"/>
      <c r="R105" s="11"/>
      <c r="S105" s="11"/>
    </row>
    <row r="106" spans="3:19" ht="19.899999999999999" customHeight="1" x14ac:dyDescent="0.25">
      <c r="C106" s="114"/>
      <c r="D106" s="131"/>
      <c r="E106" s="114"/>
      <c r="F106" s="114"/>
      <c r="G106" s="16"/>
      <c r="H106" s="16"/>
      <c r="I106" s="11"/>
      <c r="J106" s="11"/>
      <c r="K106" s="11"/>
      <c r="L106" s="11"/>
      <c r="M106" s="11"/>
      <c r="N106" s="17"/>
      <c r="O106" s="17"/>
      <c r="P106" s="17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ht="19.899999999999999" customHeight="1" x14ac:dyDescent="0.25">
      <c r="C111" s="1"/>
      <c r="E111" s="1"/>
      <c r="F111" s="1"/>
      <c r="J111" s="1"/>
    </row>
    <row r="112" spans="3:19" ht="19.899999999999999" customHeight="1" x14ac:dyDescent="0.25">
      <c r="C112" s="1"/>
      <c r="E112" s="1"/>
      <c r="F112" s="1"/>
      <c r="J112" s="1"/>
    </row>
    <row r="113" spans="3:10" ht="19.899999999999999" customHeight="1" x14ac:dyDescent="0.25">
      <c r="C113" s="1"/>
      <c r="E113" s="1"/>
      <c r="F113" s="1"/>
      <c r="J113" s="1"/>
    </row>
    <row r="114" spans="3:10" ht="19.899999999999999" customHeight="1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  <row r="236" spans="3:10" x14ac:dyDescent="0.25">
      <c r="C236" s="1"/>
      <c r="E236" s="1"/>
      <c r="F236" s="1"/>
      <c r="J236" s="1"/>
    </row>
    <row r="237" spans="3:10" x14ac:dyDescent="0.25">
      <c r="C237" s="1"/>
      <c r="E237" s="1"/>
      <c r="F237" s="1"/>
      <c r="J237" s="1"/>
    </row>
  </sheetData>
  <sheetProtection algorithmName="SHA-512" hashValue="+n5DuP0ObUH0dD6MaQbUgpfoUlLQisZfxFBciUSB+tgiNDjXVvs2rovqnPds5knRdF45Cr97HaMoNb50fPGEUA==" saltValue="ye+1FUcZQ6EED0Qm+crRWg==" spinCount="100000" sheet="1" objects="1" scenarios="1"/>
  <mergeCells count="26">
    <mergeCell ref="B1:D1"/>
    <mergeCell ref="G5:H5"/>
    <mergeCell ref="B21:G21"/>
    <mergeCell ref="R20:T20"/>
    <mergeCell ref="R19:T19"/>
    <mergeCell ref="B19:G19"/>
    <mergeCell ref="B20:H20"/>
    <mergeCell ref="I7:I17"/>
    <mergeCell ref="J7:J17"/>
    <mergeCell ref="K7:K17"/>
    <mergeCell ref="M7:M17"/>
    <mergeCell ref="N7:N17"/>
    <mergeCell ref="O7:O17"/>
    <mergeCell ref="B7:B8"/>
    <mergeCell ref="C7:C8"/>
    <mergeCell ref="U7:U17"/>
    <mergeCell ref="V13:V14"/>
    <mergeCell ref="V15:V16"/>
    <mergeCell ref="V10:V12"/>
    <mergeCell ref="T7:T8"/>
    <mergeCell ref="V7:V8"/>
    <mergeCell ref="L7:L17"/>
    <mergeCell ref="D7:D8"/>
    <mergeCell ref="E7:E8"/>
    <mergeCell ref="P7:P8"/>
    <mergeCell ref="Q7:Q8"/>
  </mergeCells>
  <conditionalFormatting sqref="R7:R17 G7:H1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7">
    <cfRule type="notContainsBlanks" dxfId="2" priority="78">
      <formula>LEN(TRIM(G7))&gt;0</formula>
    </cfRule>
  </conditionalFormatting>
  <conditionalFormatting sqref="T7 T9:T1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 E9:E17" xr:uid="{349A6282-9232-40B5-B155-0C95E3B5B228}">
      <formula1>"ks,bal,sada,m,"</formula1>
    </dataValidation>
    <dataValidation type="list" allowBlank="1" showInputMessage="1" showErrorMessage="1" sqref="J7:J8" xr:uid="{A701E70B-8B8F-4705-BFE1-F96F6085034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V17 V15 V13 V7 V9:V10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2025-02-04T10:25:01Z</cp:lastPrinted>
  <dcterms:created xsi:type="dcterms:W3CDTF">2014-03-05T12:43:32Z</dcterms:created>
  <dcterms:modified xsi:type="dcterms:W3CDTF">2025-04-29T11:11:20Z</dcterms:modified>
</cp:coreProperties>
</file>